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6\UAIP 2026\1. ENERO\"/>
    </mc:Choice>
  </mc:AlternateContent>
  <xr:revisionPtr revIDLastSave="0" documentId="13_ncr:1_{9C9FBC9A-AF5B-4D43-8261-29A50B70A3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1" sheetId="1" r:id="rId1"/>
  </sheets>
  <definedNames>
    <definedName name="_xlnm._FilterDatabase" localSheetId="0" hidden="1">'INFORMACION PUBLICA 021'!$A$9:$O$41</definedName>
    <definedName name="_xlnm.Print_Area" localSheetId="0">'INFORMACION PUBLICA 021'!$A$1:$P$42</definedName>
    <definedName name="_xlnm.Print_Titles" localSheetId="0">'INFORMACION PUBLICA 021'!$1:$9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1" l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J39" i="1"/>
  <c r="J38" i="1"/>
  <c r="J37" i="1"/>
  <c r="J34" i="1"/>
  <c r="J33" i="1"/>
  <c r="J32" i="1"/>
  <c r="J31" i="1"/>
  <c r="J30" i="1"/>
  <c r="J29" i="1"/>
  <c r="J28" i="1"/>
  <c r="J26" i="1"/>
  <c r="J24" i="1"/>
  <c r="J23" i="1"/>
  <c r="J21" i="1"/>
  <c r="J20" i="1"/>
  <c r="J18" i="1"/>
  <c r="J17" i="1"/>
  <c r="J16" i="1"/>
  <c r="J15" i="1"/>
  <c r="J13" i="1"/>
  <c r="J10" i="1"/>
  <c r="L41" i="1"/>
  <c r="J41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N39" i="1" l="1"/>
  <c r="N40" i="1"/>
  <c r="N38" i="1" l="1"/>
  <c r="N36" i="1"/>
  <c r="N37" i="1"/>
  <c r="N35" i="1" l="1"/>
  <c r="A11" i="1" l="1"/>
  <c r="A12" i="1" s="1"/>
  <c r="N25" i="1" l="1"/>
  <c r="N23" i="1"/>
  <c r="N27" i="1"/>
  <c r="N22" i="1"/>
  <c r="N20" i="1"/>
  <c r="N12" i="1"/>
  <c r="N11" i="1"/>
  <c r="N26" i="1"/>
  <c r="N19" i="1"/>
  <c r="N18" i="1"/>
  <c r="N17" i="1"/>
  <c r="N16" i="1"/>
  <c r="N15" i="1"/>
  <c r="N14" i="1"/>
  <c r="N10" i="1"/>
  <c r="N41" i="1"/>
  <c r="N33" i="1"/>
  <c r="N32" i="1"/>
  <c r="N31" i="1"/>
  <c r="N30" i="1"/>
  <c r="N29" i="1"/>
  <c r="N28" i="1"/>
  <c r="N24" i="1"/>
  <c r="N21" i="1"/>
  <c r="N13" i="1"/>
  <c r="N34" i="1" l="1"/>
</calcChain>
</file>

<file path=xl/sharedStrings.xml><?xml version="1.0" encoding="utf-8"?>
<sst xmlns="http://schemas.openxmlformats.org/spreadsheetml/2006/main" count="189" uniqueCount="85">
  <si>
    <t>PUESTO</t>
  </si>
  <si>
    <t>SALARIO NOMINAL</t>
  </si>
  <si>
    <t>SALARIO BASE</t>
  </si>
  <si>
    <t>GASTOS DE REPRESENTACION</t>
  </si>
  <si>
    <t>NO.</t>
  </si>
  <si>
    <t>UNIDAD ADMINISTRATIVA</t>
  </si>
  <si>
    <t>BONO SERVICIOS MIDES</t>
  </si>
  <si>
    <t>BONO PROFESIONAL</t>
  </si>
  <si>
    <t>COMPLEMENTO SALARIAL</t>
  </si>
  <si>
    <t>DIETA</t>
  </si>
  <si>
    <t>N/A</t>
  </si>
  <si>
    <t>SUBDIRECCIÓN DE RECURSOS HUMANOS</t>
  </si>
  <si>
    <t>(Artículo 10, Numeral 4, Ley de Acceso a la Informacion Pública )</t>
  </si>
  <si>
    <t>Fondo de Desarrollo Social -FODES-</t>
  </si>
  <si>
    <t>NOMINA RENGLÓN 021 "PERSONAL SUPERNUMERARIO"</t>
  </si>
  <si>
    <t>JEFE DE DEPARTAMENTO</t>
  </si>
  <si>
    <t>SUPERVISOR</t>
  </si>
  <si>
    <t>DELEGADO DEPARTAMENTAL</t>
  </si>
  <si>
    <t>021</t>
  </si>
  <si>
    <t>DEPARTAMENTO DE DESARROLLO SOCIAL</t>
  </si>
  <si>
    <t>PERIODO</t>
  </si>
  <si>
    <t>SUBDIRECCIÓN FINANCIERA</t>
  </si>
  <si>
    <t>SECCIÓN DE SUPERVISIÓN</t>
  </si>
  <si>
    <t>LUIS ELEAZAR IBOY SEMEYÁ</t>
  </si>
  <si>
    <t>UNIDAD DE ACCESO A LA INFORMACIÓN PÚBLICA</t>
  </si>
  <si>
    <t>JESÚS ANTONIO MARROQUÍN HERNÁNDEZ</t>
  </si>
  <si>
    <t>VICTORIA DESIREÉ MONTÚFAR ARRIAGA</t>
  </si>
  <si>
    <t>DEPARTAMENTO DE SERVICIOS GENERALES</t>
  </si>
  <si>
    <t>DEPARTAMENTO DE COMPRAS</t>
  </si>
  <si>
    <t>DEPARTAMENTO DE INVENTARIOS</t>
  </si>
  <si>
    <t>EDILSAR GUDIEL MACÚ SANTOS</t>
  </si>
  <si>
    <t>MARCO TULIO SALAZAR QUIÑONEZ</t>
  </si>
  <si>
    <t>TECNICO DE FORMULACION</t>
  </si>
  <si>
    <t>SECCIÓN DE EVALUACIÓN</t>
  </si>
  <si>
    <t>SUBDIRECCIÓN EJECUTIVA</t>
  </si>
  <si>
    <t>WERNER ROGELIO CALDERÓN CASTILLO</t>
  </si>
  <si>
    <t>JORGE ALBERTO HERNÁNDEZ LÓPEZ</t>
  </si>
  <si>
    <t>MARÍA ALEJANDRA ARENALES GONZALES</t>
  </si>
  <si>
    <t>SECCIÓN DE TRANSPORTES</t>
  </si>
  <si>
    <t>NOMBRE COMPLETO</t>
  </si>
  <si>
    <t>RENGLÓN</t>
  </si>
  <si>
    <t>SECCIÓN DE GESTIÓN DE PERSONAL</t>
  </si>
  <si>
    <t>SECCIÓN DE TESORERÍA</t>
  </si>
  <si>
    <t>SECCIÓN DE PRESUPUESTO</t>
  </si>
  <si>
    <t>SECCIÓN DE MONITOREO Y SEGUIMIENTO</t>
  </si>
  <si>
    <t>SECCIÓN DE NÓMINAS</t>
  </si>
  <si>
    <t>SECCIÓN DE ARCHIVO</t>
  </si>
  <si>
    <t>BONO GUBERNATIVO 
66-2000</t>
  </si>
  <si>
    <t>OBSERVACIÓN</t>
  </si>
  <si>
    <t>JOEL ANDRES ARIAS GALINDO</t>
  </si>
  <si>
    <t>SILVIA ARACELY VELÁSQUEZ GÓMEZ</t>
  </si>
  <si>
    <t>JULIO CESAR ARROYO MORALES</t>
  </si>
  <si>
    <t>KAREN LISETH ESTRADA RAMOS</t>
  </si>
  <si>
    <t>PEDRO AGUSTÍN CUX CHÁN</t>
  </si>
  <si>
    <t>JHONATAN ALEXANDER GARCÍA MAYÉN</t>
  </si>
  <si>
    <t>LUIS ALBERTO MADRID RIÉPELE</t>
  </si>
  <si>
    <t>PAOLA DESIREÉ ROSSI HERNÁNDEZ DE GUZMÁN</t>
  </si>
  <si>
    <t>ANELISA REYES VILLAGRÁN</t>
  </si>
  <si>
    <t>ALMA AMÉRICA MORALES DONIS</t>
  </si>
  <si>
    <t>EDWIN RUPERTO LÓPEZ CANTÉ</t>
  </si>
  <si>
    <t>HILDA MARÍA CORONADO ARIZA</t>
  </si>
  <si>
    <t>WILLIAM FERNANDO PAZ ORELLANA</t>
  </si>
  <si>
    <t>CESIA LORENA MORALES LÓPEZ</t>
  </si>
  <si>
    <t>MIRSA MARIBEL MAZARIEGOS VALDÉZ</t>
  </si>
  <si>
    <t>EDGAR LEONEL MAZARIEGOS QUEVEDO</t>
  </si>
  <si>
    <t>JUAN FRANCISCO MAZARIEGOS GALINDO</t>
  </si>
  <si>
    <t>PABLO FERNANDO CAAL MAX</t>
  </si>
  <si>
    <t>LIGIA HAYDEÉ PINEDA SAGASTUME</t>
  </si>
  <si>
    <t>RICARDO BENJAMIN LEAL SIERRA</t>
  </si>
  <si>
    <t>SUBDIRECCIÓN TÉCNICA DE DESARROLLOS</t>
  </si>
  <si>
    <t>UNIDAD DE INFORMATICA Y SOPORTE TÉCNICO</t>
  </si>
  <si>
    <t>UNIDAD DE PLANIFICACIÓN</t>
  </si>
  <si>
    <t>SECCIÓN DE FORMULACIÓN</t>
  </si>
  <si>
    <t>SONIA JUDITH ROSAL SAMOL</t>
  </si>
  <si>
    <t>ALFREDO LARIOS GUTIERREZ</t>
  </si>
  <si>
    <t>FIDEICOMISO DE DESARROLLO SOCIAL</t>
  </si>
  <si>
    <t>Subdirector: Lic. Donny Vidal Reyes Ramírez</t>
  </si>
  <si>
    <t>WERNER JOHAO RUÍZ RUÍZ</t>
  </si>
  <si>
    <t>CLAUDIA SOFIA SIERRA FLORES</t>
  </si>
  <si>
    <t>ANALISTA FINANCIERO</t>
  </si>
  <si>
    <t>Responsable de actualización de información: Lic. Edgar Leonel Mazariegos Quevedo</t>
  </si>
  <si>
    <t>ENERO 2026</t>
  </si>
  <si>
    <t>Fecha de Emisión: 09 de febrero de 2026</t>
  </si>
  <si>
    <t>LUIS DANIEL MONTES ESPINA</t>
  </si>
  <si>
    <t>SE REALIZARA EL PAGO EN EL MES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</si>
</sst>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9" fillId="39" borderId="0" applyNumberFormat="0" applyBorder="0" applyAlignment="0" applyProtection="0"/>
    <xf numFmtId="0" fontId="29" fillId="41" borderId="0" applyNumberFormat="0" applyBorder="0" applyAlignment="0" applyProtection="0"/>
    <xf numFmtId="0" fontId="29" fillId="45" borderId="0" applyNumberFormat="0" applyBorder="0" applyAlignment="0" applyProtection="0"/>
    <xf numFmtId="0" fontId="32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29" fillId="38" borderId="0" applyNumberFormat="0" applyBorder="0" applyAlignment="0" applyProtection="0"/>
    <xf numFmtId="0" fontId="29" fillId="43" borderId="0" applyNumberFormat="0" applyBorder="0" applyAlignment="0" applyProtection="0"/>
    <xf numFmtId="0" fontId="33" fillId="4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3" fillId="45" borderId="0" applyNumberFormat="0" applyBorder="0" applyAlignment="0" applyProtection="0"/>
    <xf numFmtId="0" fontId="33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44" borderId="0" applyNumberFormat="0" applyBorder="0" applyAlignment="0" applyProtection="0"/>
    <xf numFmtId="0" fontId="35" fillId="36" borderId="0" applyNumberFormat="0" applyBorder="0" applyAlignment="0" applyProtection="0"/>
    <xf numFmtId="0" fontId="29" fillId="44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6" fillId="42" borderId="0" applyNumberFormat="0" applyBorder="0" applyAlignment="0" applyProtection="0"/>
    <xf numFmtId="0" fontId="37" fillId="51" borderId="17" applyNumberFormat="0" applyAlignment="0" applyProtection="0"/>
    <xf numFmtId="0" fontId="34" fillId="47" borderId="16" applyNumberFormat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7" borderId="0" applyNumberFormat="0" applyBorder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53" borderId="0" applyNumberFormat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2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32" fillId="0" borderId="22" applyNumberFormat="0" applyFill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45" fillId="0" borderId="0"/>
    <xf numFmtId="0" fontId="1" fillId="0" borderId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1" fillId="0" borderId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5" fillId="0" borderId="0"/>
    <xf numFmtId="9" fontId="1" fillId="0" borderId="0" applyFont="0" applyFill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14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4" fillId="35" borderId="11" xfId="0" applyNumberFormat="1" applyFont="1" applyFill="1" applyBorder="1" applyAlignment="1">
      <alignment horizontal="center" vertical="center" wrapText="1"/>
    </xf>
    <xf numFmtId="164" fontId="27" fillId="35" borderId="11" xfId="0" applyNumberFormat="1" applyFont="1" applyFill="1" applyBorder="1" applyAlignment="1">
      <alignment horizontal="center" vertical="center" wrapText="1"/>
    </xf>
    <xf numFmtId="164" fontId="25" fillId="35" borderId="11" xfId="0" applyNumberFormat="1" applyFont="1" applyFill="1" applyBorder="1" applyAlignment="1">
      <alignment horizontal="center" vertical="center" wrapText="1"/>
    </xf>
    <xf numFmtId="164" fontId="26" fillId="35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49" fontId="23" fillId="0" borderId="14" xfId="0" applyNumberFormat="1" applyFont="1" applyBorder="1" applyAlignment="1">
      <alignment horizontal="center"/>
    </xf>
    <xf numFmtId="164" fontId="24" fillId="35" borderId="12" xfId="0" applyNumberFormat="1" applyFont="1" applyFill="1" applyBorder="1" applyAlignment="1">
      <alignment horizontal="center" vertical="center" wrapText="1"/>
    </xf>
    <xf numFmtId="164" fontId="24" fillId="3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7" fontId="23" fillId="0" borderId="0" xfId="0" applyNumberFormat="1" applyFont="1" applyAlignment="1">
      <alignment horizontal="center"/>
    </xf>
  </cellXfs>
  <cellStyles count="198">
    <cellStyle name="20% - Énfasis1" xfId="19" builtinId="30" customBuiltin="1"/>
    <cellStyle name="20% - Énfasis1 2" xfId="44" xr:uid="{AF587FE8-73D5-40FC-A02E-EB813E8F60A4}"/>
    <cellStyle name="20% - Énfasis2" xfId="23" builtinId="34" customBuiltin="1"/>
    <cellStyle name="20% - Énfasis2 2" xfId="56" xr:uid="{FBFB8B41-948E-4EF9-857B-7562291D3277}"/>
    <cellStyle name="20% - Énfasis3" xfId="27" builtinId="38" customBuiltin="1"/>
    <cellStyle name="20% - Énfasis3 2" xfId="48" xr:uid="{127B3340-1512-4EB4-BB94-54EE59E5748B}"/>
    <cellStyle name="20% - Énfasis4" xfId="31" builtinId="42" customBuiltin="1"/>
    <cellStyle name="20% - Énfasis4 2" xfId="53" xr:uid="{2F49049D-3511-4EA8-B31B-3840750E7D9E}"/>
    <cellStyle name="20% - Énfasis5" xfId="35" builtinId="46" customBuiltin="1"/>
    <cellStyle name="20% - Énfasis5 2" xfId="50" xr:uid="{B22B69FC-57E0-4FB0-990C-722C809AF7FC}"/>
    <cellStyle name="20% - Énfasis6" xfId="39" builtinId="50" customBuiltin="1"/>
    <cellStyle name="20% - Énfasis6 2" xfId="57" xr:uid="{1A8C56DB-6775-45C2-8E63-80964E2F9ABB}"/>
    <cellStyle name="40% - Énfasis1" xfId="20" builtinId="31" customBuiltin="1"/>
    <cellStyle name="40% - Énfasis1 2" xfId="58" xr:uid="{934CDA4C-7C76-40B9-880C-DD0957187063}"/>
    <cellStyle name="40% - Énfasis2" xfId="24" builtinId="35" customBuiltin="1"/>
    <cellStyle name="40% - Énfasis2 2" xfId="49" xr:uid="{9DFA321C-0098-4A1B-B30E-348588660ECE}"/>
    <cellStyle name="40% - Énfasis3" xfId="28" builtinId="39" customBuiltin="1"/>
    <cellStyle name="40% - Énfasis3 2" xfId="46" xr:uid="{88BB32B5-8A17-40D7-B985-51CD4355C832}"/>
    <cellStyle name="40% - Énfasis4" xfId="32" builtinId="43" customBuiltin="1"/>
    <cellStyle name="40% - Énfasis4 2" xfId="52" xr:uid="{374F065E-D39F-44B9-8C2B-68E7A333490A}"/>
    <cellStyle name="40% - Énfasis5" xfId="36" builtinId="47" customBuiltin="1"/>
    <cellStyle name="40% - Énfasis5 2" xfId="60" xr:uid="{DF68455C-B1D9-4FD4-ABDF-8B89FA04E54A}"/>
    <cellStyle name="40% - Énfasis6" xfId="40" builtinId="51" customBuiltin="1"/>
    <cellStyle name="40% - Énfasis6 2" xfId="45" xr:uid="{2A026DE0-F711-42BF-B81A-48CE169C0A1D}"/>
    <cellStyle name="60% - Énfasis1" xfId="21" builtinId="32" customBuiltin="1"/>
    <cellStyle name="60% - Énfasis1 2" xfId="51" xr:uid="{91EDE139-B918-4FBA-B08E-828B86142F24}"/>
    <cellStyle name="60% - Énfasis2" xfId="25" builtinId="36" customBuiltin="1"/>
    <cellStyle name="60% - Énfasis2 2" xfId="55" xr:uid="{D57BDD81-D9F6-40F8-9ECF-A1E736670B4D}"/>
    <cellStyle name="60% - Énfasis3" xfId="29" builtinId="40" customBuiltin="1"/>
    <cellStyle name="60% - Énfasis3 2" xfId="54" xr:uid="{BCB71BE7-C7C4-4E79-A82A-30AE8C62D9FC}"/>
    <cellStyle name="60% - Énfasis4" xfId="33" builtinId="44" customBuiltin="1"/>
    <cellStyle name="60% - Énfasis4 2" xfId="61" xr:uid="{5A707B0F-3C47-4404-B44A-05F5A92D2DD9}"/>
    <cellStyle name="60% - Énfasis5" xfId="37" builtinId="48" customBuiltin="1"/>
    <cellStyle name="60% - Énfasis5 2" xfId="62" xr:uid="{8E1658A4-289C-4A12-87CE-4821FBA0699C}"/>
    <cellStyle name="60% - Énfasis6" xfId="41" builtinId="52" customBuiltin="1"/>
    <cellStyle name="60% - Énfasis6 2" xfId="63" xr:uid="{736906F8-BB6C-4202-BF2D-4F151677D162}"/>
    <cellStyle name="Buena 2" xfId="64" xr:uid="{D737DB7B-70DB-401E-8D93-AD4141C36DEF}"/>
    <cellStyle name="Bueno" xfId="6" builtinId="26" customBuiltin="1"/>
    <cellStyle name="Cálculo" xfId="11" builtinId="22" customBuiltin="1"/>
    <cellStyle name="Cálculo 2" xfId="65" xr:uid="{FC283E3A-B7FD-472A-9CC6-52FEDF1B9DBB}"/>
    <cellStyle name="Cálculo 2 2" xfId="110" xr:uid="{BFF0FC66-206A-48C7-AB4D-EAC6B65C00C8}"/>
    <cellStyle name="Cálculo 2 2 2" xfId="144" xr:uid="{C30743B5-65F8-48CF-BC08-74BDDBB9A367}"/>
    <cellStyle name="Cálculo 2 3" xfId="129" xr:uid="{39322C4C-C5FA-4158-8CCE-E124F15F72B1}"/>
    <cellStyle name="Celda de comprobación" xfId="13" builtinId="23" customBuiltin="1"/>
    <cellStyle name="Celda de comprobación 2" xfId="66" xr:uid="{0C878455-0352-4D98-BABD-EBB9F3B82378}"/>
    <cellStyle name="Celda vinculada" xfId="12" builtinId="24" customBuiltin="1"/>
    <cellStyle name="Celda vinculada 2" xfId="67" xr:uid="{A6B06FE1-AA0A-4E3B-827A-7CC6A1FE73DB}"/>
    <cellStyle name="Celda vinculada 2 10" xfId="68" xr:uid="{C9C3F06C-4C82-4ED0-8899-065E9C09E380}"/>
    <cellStyle name="Celda vinculada 2 11" xfId="69" xr:uid="{0859F620-4FA0-4D54-9F21-22CCDAE23AE7}"/>
    <cellStyle name="Celda vinculada 2 12" xfId="70" xr:uid="{4D653C90-E3A9-4CBF-A198-68CDA738DE20}"/>
    <cellStyle name="Celda vinculada 2 13" xfId="71" xr:uid="{E164856D-3DE0-4AB0-B65E-67CEA4AD886F}"/>
    <cellStyle name="Celda vinculada 2 2" xfId="72" xr:uid="{4FF741B4-8B4D-4441-896D-43E71C792E68}"/>
    <cellStyle name="Celda vinculada 2 2 2" xfId="73" xr:uid="{1230DDA8-EA20-48FE-A279-C5480262B5ED}"/>
    <cellStyle name="Celda vinculada 2 2 3" xfId="74" xr:uid="{59A6EFDF-483B-4C30-A0D6-CB45D5BCE9A8}"/>
    <cellStyle name="Celda vinculada 2 3" xfId="75" xr:uid="{DE5EF6D8-C106-4792-85A8-C2D8B10FBDD9}"/>
    <cellStyle name="Celda vinculada 2 4" xfId="76" xr:uid="{B51704A4-7FF5-4A9C-A4A8-87901516BC11}"/>
    <cellStyle name="Celda vinculada 2 5" xfId="77" xr:uid="{CC643627-A617-4475-8D91-D66292F38768}"/>
    <cellStyle name="Celda vinculada 2 6" xfId="78" xr:uid="{62C9A420-8C0B-40B8-81D5-A4C3EDEB222B}"/>
    <cellStyle name="Celda vinculada 2 7" xfId="79" xr:uid="{6B3F33B2-4BB6-4C8C-8E3C-2DDFF7F65AD6}"/>
    <cellStyle name="Celda vinculada 2 8" xfId="80" xr:uid="{7FF78F38-EF66-4BA5-97DE-D2F5862D0D20}"/>
    <cellStyle name="Celda vinculada 2 9" xfId="81" xr:uid="{B3E76783-DCAE-41AF-9137-79F2E7709A54}"/>
    <cellStyle name="Encabezado 1" xfId="2" builtinId="16" customBuiltin="1"/>
    <cellStyle name="Encabezado 4" xfId="5" builtinId="19" customBuiltin="1"/>
    <cellStyle name="Encabezado 4 2" xfId="47" xr:uid="{09E6AA92-1C90-4CE2-9701-DE89DDD82C94}"/>
    <cellStyle name="Énfasis1" xfId="18" builtinId="29" customBuiltin="1"/>
    <cellStyle name="Énfasis1 2" xfId="82" xr:uid="{1D212D08-7684-48C7-B88D-431EE60AADBC}"/>
    <cellStyle name="Énfasis2" xfId="22" builtinId="33" customBuiltin="1"/>
    <cellStyle name="Énfasis2 2" xfId="83" xr:uid="{09897B08-6E2E-422D-B270-AD4AEE7B1BA3}"/>
    <cellStyle name="Énfasis3" xfId="26" builtinId="37" customBuiltin="1"/>
    <cellStyle name="Énfasis3 2" xfId="84" xr:uid="{4F02BF1A-213A-464A-98DC-09BDA37CF28B}"/>
    <cellStyle name="Énfasis4" xfId="30" builtinId="41" customBuiltin="1"/>
    <cellStyle name="Énfasis4 2" xfId="85" xr:uid="{27AD0386-7EAA-4823-9606-C3CFCD4A6B68}"/>
    <cellStyle name="Énfasis5" xfId="34" builtinId="45" customBuiltin="1"/>
    <cellStyle name="Énfasis5 2" xfId="86" xr:uid="{936548B8-2460-4F8B-9E03-5E646B442EBA}"/>
    <cellStyle name="Énfasis6" xfId="38" builtinId="49" customBuiltin="1"/>
    <cellStyle name="Énfasis6 2" xfId="87" xr:uid="{FA4F040F-A530-4DAB-B6CC-1DCE9DA3BF42}"/>
    <cellStyle name="Entrada" xfId="9" builtinId="20" customBuiltin="1"/>
    <cellStyle name="Entrada 2" xfId="88" xr:uid="{E266D706-2625-4FFD-B164-F39A8CF804C1}"/>
    <cellStyle name="Entrada 2 2" xfId="111" xr:uid="{CD70BBEA-F764-4ACD-99DB-D50E3D920980}"/>
    <cellStyle name="Entrada 2 2 2" xfId="145" xr:uid="{3E583902-553B-4BD6-B6A5-82B3B7E37B85}"/>
    <cellStyle name="Entrada 2 3" xfId="130" xr:uid="{A804BB2B-1F79-45F2-B9DB-88F27310EE59}"/>
    <cellStyle name="Incorrecto" xfId="7" builtinId="27" customBuiltin="1"/>
    <cellStyle name="Incorrecto 2" xfId="59" xr:uid="{194FA595-C2B4-4A75-B13E-641167D76E05}"/>
    <cellStyle name="Millares 14" xfId="163" xr:uid="{6D5ABE73-B76E-4B4B-9CA8-3B1B0E10BF0D}"/>
    <cellStyle name="Millares 14 2" xfId="182" xr:uid="{9A3D7A83-54D0-4067-B26B-9A6EE44469E2}"/>
    <cellStyle name="Millares 14 3" xfId="197" xr:uid="{1D508B68-9F3B-43FF-9033-2EFB900F12E7}"/>
    <cellStyle name="Moneda 2" xfId="89" xr:uid="{014B69C6-3A0D-43C8-8349-397C49BE9F77}"/>
    <cellStyle name="Moneda 2 2" xfId="112" xr:uid="{C8F977FA-6A21-4E1B-95CF-6CBBDE31BB9A}"/>
    <cellStyle name="Moneda 2 2 2" xfId="146" xr:uid="{B39DFA8B-B384-4B08-A750-6462F5D9F3FA}"/>
    <cellStyle name="Moneda 2 2 2 2" xfId="178" xr:uid="{57DFD93C-AC58-4E52-8719-FBEBD4F02F88}"/>
    <cellStyle name="Moneda 2 2 2 3" xfId="193" xr:uid="{9A88B4FB-10D5-440A-AE51-889C517C6857}"/>
    <cellStyle name="Moneda 2 2 3" xfId="171" xr:uid="{3F65768E-45CE-46B4-B0EE-6C9C5EE877A4}"/>
    <cellStyle name="Moneda 2 2 4" xfId="186" xr:uid="{6E9F49F7-8194-4C39-9027-71ED232912D2}"/>
    <cellStyle name="Moneda 2 3" xfId="131" xr:uid="{FABB1ED2-F4D6-477D-9750-C2025133B6F3}"/>
    <cellStyle name="Moneda 2 3 2" xfId="175" xr:uid="{CCFD2ADD-4C98-4E08-BE52-226A6516BC66}"/>
    <cellStyle name="Moneda 2 3 3" xfId="190" xr:uid="{918D6CD8-6EF1-45AD-8DDB-D1C2F03609B2}"/>
    <cellStyle name="Moneda 2 4" xfId="168" xr:uid="{651038CA-BED9-4413-ACBF-FF7AEBDEDABA}"/>
    <cellStyle name="Moneda 2 5" xfId="183" xr:uid="{AE04DAC5-DC82-43D3-B16E-3FBFF5B8B373}"/>
    <cellStyle name="Moneda 3" xfId="90" xr:uid="{D80E179E-5503-48F7-9F3F-B4A395FC01B7}"/>
    <cellStyle name="Moneda 3 2" xfId="113" xr:uid="{6DFB1D34-D985-4A16-B28D-BA2D2F80E2C0}"/>
    <cellStyle name="Moneda 3 2 2" xfId="147" xr:uid="{910DE90D-1B58-45D2-8486-235764795D4A}"/>
    <cellStyle name="Moneda 3 2 2 2" xfId="179" xr:uid="{F3D7D4FB-BE61-4619-BA64-02B5FC447682}"/>
    <cellStyle name="Moneda 3 2 2 3" xfId="194" xr:uid="{0E687016-917E-4548-89D1-CC3351418460}"/>
    <cellStyle name="Moneda 3 2 3" xfId="172" xr:uid="{B7CCBADD-FE16-4302-BB8E-D06198AA69BF}"/>
    <cellStyle name="Moneda 3 2 4" xfId="187" xr:uid="{6B2B1500-8E4B-4227-9AC2-ED7F1043BA40}"/>
    <cellStyle name="Moneda 3 3" xfId="132" xr:uid="{1F0C5E0D-5183-45BE-B885-B47E714CD032}"/>
    <cellStyle name="Moneda 3 3 2" xfId="176" xr:uid="{73B7F98F-E209-4004-B45B-8ABD6C254BD3}"/>
    <cellStyle name="Moneda 3 3 3" xfId="191" xr:uid="{DB457DAF-E1F2-4F29-9BEA-E617EF65FD43}"/>
    <cellStyle name="Moneda 3 4" xfId="169" xr:uid="{E4BCA653-66CD-4BBC-931B-2DA4D184F082}"/>
    <cellStyle name="Moneda 3 5" xfId="184" xr:uid="{B8F89655-32EF-4FCC-BF0B-A9454D5EAD12}"/>
    <cellStyle name="Moneda 4" xfId="109" xr:uid="{88E702BE-C25D-4E5B-942C-35216C3B61BA}"/>
    <cellStyle name="Moneda 4 2" xfId="124" xr:uid="{DD26BA96-CCD5-4E30-BAEF-CA7BB58911EF}"/>
    <cellStyle name="Moneda 4 2 2" xfId="158" xr:uid="{F5B97BD4-C994-45F9-886F-27C62CDBE0F7}"/>
    <cellStyle name="Moneda 4 2 2 2" xfId="180" xr:uid="{3BC5EFA0-083F-4911-A783-4157F35BD36C}"/>
    <cellStyle name="Moneda 4 2 2 3" xfId="195" xr:uid="{682A38EB-3328-4EE6-B3E2-5A65C28A16B5}"/>
    <cellStyle name="Moneda 4 2 3" xfId="173" xr:uid="{CEB1E209-F20D-4753-820F-9E9113008959}"/>
    <cellStyle name="Moneda 4 2 4" xfId="188" xr:uid="{044C0836-C811-4DDA-ADBA-B0F60B8A0FD1}"/>
    <cellStyle name="Moneda 4 3" xfId="143" xr:uid="{E4D31022-A6CA-42EE-94E3-C34078A025A3}"/>
    <cellStyle name="Moneda 4 3 2" xfId="177" xr:uid="{FC06A30B-0DED-4910-A859-36FF11A87A58}"/>
    <cellStyle name="Moneda 4 3 3" xfId="192" xr:uid="{0F2050E5-5ADE-4B97-9772-7520ED3D675B}"/>
    <cellStyle name="Moneda 4 4" xfId="170" xr:uid="{58AA50C7-7041-4361-BC3C-57ED57D234BF}"/>
    <cellStyle name="Moneda 4 5" xfId="185" xr:uid="{C8BA0E08-4583-4CDB-AAD5-BF13C8E96A81}"/>
    <cellStyle name="Moneda 5" xfId="125" xr:uid="{E5BBB9FD-F7F6-497C-A468-998BAA246CBB}"/>
    <cellStyle name="Moneda 5 2" xfId="159" xr:uid="{E4E9FB2F-FD5C-42C7-919A-4299B784C5DF}"/>
    <cellStyle name="Moneda 5 2 2" xfId="181" xr:uid="{48DB117E-D69E-485C-8906-DDD57B14B57D}"/>
    <cellStyle name="Moneda 5 2 3" xfId="196" xr:uid="{929FCBD0-19DA-4EFB-84CF-F293525C4BED}"/>
    <cellStyle name="Moneda 5 3" xfId="174" xr:uid="{EAE57EF2-E825-42D6-B64D-0B8A77AECD50}"/>
    <cellStyle name="Moneda 5 4" xfId="189" xr:uid="{7AF98440-F94B-4EF1-80A5-E172A74D5BD9}"/>
    <cellStyle name="Moneda 6" xfId="162" xr:uid="{BBA6657F-DFE0-41B8-B472-EED8FACF2D89}"/>
    <cellStyle name="Neutral" xfId="8" builtinId="28" customBuiltin="1"/>
    <cellStyle name="Neutral 2" xfId="91" xr:uid="{E47D5C95-FF4F-44FF-9C6C-D3D6FCFE813D}"/>
    <cellStyle name="Normal" xfId="0" builtinId="0"/>
    <cellStyle name="Normal 10" xfId="127" xr:uid="{4BBFA614-596F-4DDC-B81A-10C0C3737C5E}"/>
    <cellStyle name="Normal 10 2" xfId="160" xr:uid="{63A7E448-18DC-4081-A57D-5E60301ABE09}"/>
    <cellStyle name="Normal 11" xfId="128" xr:uid="{3A710109-5372-4690-8E5A-9E814D446E78}"/>
    <cellStyle name="Normal 11 2" xfId="161" xr:uid="{232AE0DD-C74C-4966-B39A-31FE4056BADF}"/>
    <cellStyle name="Normal 12" xfId="164" xr:uid="{32C49B31-0ED4-4991-9C0D-047721B671CD}"/>
    <cellStyle name="Normal 13" xfId="43" xr:uid="{DB786007-D299-4461-8C16-99C1CEA1FFA1}"/>
    <cellStyle name="Normal 13 2" xfId="167" xr:uid="{5721278B-74DE-42FD-8B37-39D9AF0C3CD5}"/>
    <cellStyle name="Normal 2" xfId="92" xr:uid="{CE55D7E2-AF46-4C5B-9F79-16584909F742}"/>
    <cellStyle name="Normal 2 2" xfId="93" xr:uid="{BB5094E7-047B-48B5-A08A-942074D240CD}"/>
    <cellStyle name="Normal 2 2 2" xfId="165" xr:uid="{1883C524-2245-4CE2-B7B9-118D7B717DC4}"/>
    <cellStyle name="Normal 2 3" xfId="126" xr:uid="{179509EF-0341-4B0B-88BC-7F25B54E8DBE}"/>
    <cellStyle name="Normal 3" xfId="42" xr:uid="{315A279D-33D2-4313-9292-8B2789326D8D}"/>
    <cellStyle name="Normal 4" xfId="94" xr:uid="{25DAB5FD-469D-4148-B134-70E8ED76B76C}"/>
    <cellStyle name="Normal 4 2" xfId="95" xr:uid="{26CCE8A1-087F-435B-B652-92772046C87B}"/>
    <cellStyle name="Normal 4 2 2" xfId="115" xr:uid="{50E66A41-3E10-40F2-9525-056277A585CE}"/>
    <cellStyle name="Normal 4 2 2 2" xfId="149" xr:uid="{59BA562F-F9E0-46E0-AE86-585C395C8B74}"/>
    <cellStyle name="Normal 4 2 3" xfId="134" xr:uid="{1A95DFB3-E3A8-442A-8488-9DB19FE48448}"/>
    <cellStyle name="Normal 4 3" xfId="114" xr:uid="{361AD61A-3FBA-4F2C-BF0F-A70C63BCC4AB}"/>
    <cellStyle name="Normal 4 3 2" xfId="148" xr:uid="{E1B84630-6BB9-47EA-95BE-18CFD3A7A624}"/>
    <cellStyle name="Normal 4 4" xfId="133" xr:uid="{99F34348-16E8-4FC5-B374-2140559AFF8F}"/>
    <cellStyle name="Normal 5" xfId="96" xr:uid="{5B364F54-43BD-4222-BE8A-4C20ECF01602}"/>
    <cellStyle name="Normal 5 2" xfId="116" xr:uid="{7D667216-66D6-4B34-B85E-03AB86A24C75}"/>
    <cellStyle name="Normal 5 2 2" xfId="150" xr:uid="{D9B7ED5C-9DF8-4CBE-AA5F-37C8F6895802}"/>
    <cellStyle name="Normal 5 3" xfId="135" xr:uid="{3731C384-D3D6-4518-A18F-176DB968AA8C}"/>
    <cellStyle name="Normal 6" xfId="97" xr:uid="{252979E7-49B8-481A-84B5-FA846A79C20B}"/>
    <cellStyle name="Normal 6 2" xfId="117" xr:uid="{D0E2926B-E725-454F-896B-642F68908316}"/>
    <cellStyle name="Normal 6 2 2" xfId="151" xr:uid="{D27ADC10-BD6E-4485-88C1-0A2D3EF2FBB7}"/>
    <cellStyle name="Normal 6 3" xfId="136" xr:uid="{EF49AE1F-914C-4219-B714-5680F6169613}"/>
    <cellStyle name="Normal 7" xfId="98" xr:uid="{8845256D-B613-451E-8D7B-C8E5DFA777BB}"/>
    <cellStyle name="Normal 7 2" xfId="118" xr:uid="{60189A0D-1F28-408D-A0AB-E7FB248FADDE}"/>
    <cellStyle name="Normal 7 2 2" xfId="152" xr:uid="{37716E09-5594-4302-97C9-6CF483FDAA32}"/>
    <cellStyle name="Normal 7 3" xfId="137" xr:uid="{49123C56-A7BC-452F-98E7-1EC3054C1630}"/>
    <cellStyle name="Normal 8" xfId="99" xr:uid="{E6CDF7FE-599E-455C-B5D8-AEB7A09813C2}"/>
    <cellStyle name="Normal 8 2" xfId="119" xr:uid="{D8B6B62B-191E-458F-BEC0-92CC276BF24A}"/>
    <cellStyle name="Normal 8 2 2" xfId="153" xr:uid="{35750366-7C83-4D7C-8C6D-240E9E7ADAD4}"/>
    <cellStyle name="Normal 8 3" xfId="138" xr:uid="{5079BDB7-C9A4-4EFC-B34D-8FAC57B2CD84}"/>
    <cellStyle name="Normal 9" xfId="100" xr:uid="{B10E028C-7FA5-4E8D-8CC7-185DDC2AB943}"/>
    <cellStyle name="Normal 9 2" xfId="120" xr:uid="{2A562FAF-2805-4EFA-AE51-83EDEC53ADAA}"/>
    <cellStyle name="Normal 9 2 2" xfId="154" xr:uid="{5C2753DA-862E-4496-AFEC-4A2BD26AA8A5}"/>
    <cellStyle name="Normal 9 3" xfId="139" xr:uid="{BD0599B3-1074-4BAD-A7F3-ED7186E3441A}"/>
    <cellStyle name="Notas" xfId="15" builtinId="10" customBuiltin="1"/>
    <cellStyle name="Notas 2" xfId="101" xr:uid="{A7DEBD2A-2664-4ECD-B6C0-723BD473B49A}"/>
    <cellStyle name="Notas 2 2" xfId="121" xr:uid="{740AEAC2-EC14-47E5-ACF0-FDCCB07880C4}"/>
    <cellStyle name="Notas 2 2 2" xfId="155" xr:uid="{E4C5FD57-07FF-456A-B969-EA5F94F554A9}"/>
    <cellStyle name="Notas 2 3" xfId="140" xr:uid="{F20697E2-9FC5-4748-82CB-7A09DA5D8C05}"/>
    <cellStyle name="Porcentaje 2" xfId="166" xr:uid="{E7AE6E01-EAEB-4B5A-8D32-AC34A7E64C00}"/>
    <cellStyle name="Salida" xfId="10" builtinId="21" customBuiltin="1"/>
    <cellStyle name="Salida 2" xfId="102" xr:uid="{C2C13400-036F-4E54-A4B6-1D7C771335BB}"/>
    <cellStyle name="Salida 2 2" xfId="122" xr:uid="{C654F96A-6454-42E0-AA74-B55BF600FBE9}"/>
    <cellStyle name="Salida 2 2 2" xfId="156" xr:uid="{0FCD8CDB-E92F-47E8-BEDF-FB97E275A65B}"/>
    <cellStyle name="Salida 2 3" xfId="141" xr:uid="{AFCD3D22-D3BB-4CCF-BB7C-FB074F0C78A3}"/>
    <cellStyle name="Texto de advertencia" xfId="14" builtinId="11" customBuiltin="1"/>
    <cellStyle name="Texto de advertencia 2" xfId="104" xr:uid="{5151E627-51FE-42EA-8C59-6CED6F50DBB9}"/>
    <cellStyle name="Texto explicativo" xfId="16" builtinId="53" customBuiltin="1"/>
    <cellStyle name="Texto explicativo 2" xfId="105" xr:uid="{42750DC1-8975-4EC2-B76A-720BBB94ACE3}"/>
    <cellStyle name="Título" xfId="1" builtinId="15" customBuiltin="1"/>
    <cellStyle name="Título 1 2" xfId="106" xr:uid="{96483734-A3E3-4887-8B5B-AF13A242F578}"/>
    <cellStyle name="Título 2" xfId="3" builtinId="17" customBuiltin="1"/>
    <cellStyle name="Título 2 2" xfId="103" xr:uid="{F311FB4B-5606-4897-8133-FE0C1BB80DC0}"/>
    <cellStyle name="Título 3" xfId="4" builtinId="18" customBuiltin="1"/>
    <cellStyle name="Título 3 2" xfId="107" xr:uid="{AB2B6363-8B03-4BFB-BEDB-04AA1BBC01AA}"/>
    <cellStyle name="Total" xfId="17" builtinId="25" customBuiltin="1"/>
    <cellStyle name="Total 2" xfId="108" xr:uid="{50B8BD56-F4C5-4C75-AB35-7F72A988AFFF}"/>
    <cellStyle name="Total 2 2" xfId="123" xr:uid="{EF5E3E9D-D56A-4C25-BD1F-CD04D8E66831}"/>
    <cellStyle name="Total 2 2 2" xfId="157" xr:uid="{88BAD5A3-E8F4-4823-840E-21B696054DFE}"/>
    <cellStyle name="Total 2 3" xfId="142" xr:uid="{6739C8D8-34A6-4BCF-8F7B-B15C66894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81038</xdr:rowOff>
    </xdr:from>
    <xdr:to>
      <xdr:col>4</xdr:col>
      <xdr:colOff>24019</xdr:colOff>
      <xdr:row>7</xdr:row>
      <xdr:rowOff>743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015AA-62F7-4149-AE08-FB06D6296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67236" y="81038"/>
          <a:ext cx="3752289" cy="129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topLeftCell="A7" zoomScaleNormal="100" zoomScaleSheetLayoutView="85" workbookViewId="0">
      <selection activeCell="P43" sqref="P43"/>
    </sheetView>
  </sheetViews>
  <sheetFormatPr baseColWidth="10" defaultRowHeight="15" x14ac:dyDescent="0.25"/>
  <cols>
    <col min="1" max="1" width="4.85546875" customWidth="1"/>
    <col min="2" max="2" width="16.28515625" style="10" customWidth="1"/>
    <col min="3" max="3" width="26.28515625" customWidth="1"/>
    <col min="4" max="4" width="9.42578125" customWidth="1"/>
    <col min="5" max="5" width="27.5703125" customWidth="1"/>
    <col min="6" max="6" width="10.140625" customWidth="1"/>
    <col min="7" max="7" width="10.42578125" customWidth="1"/>
    <col min="8" max="8" width="10.85546875" customWidth="1"/>
    <col min="9" max="9" width="11.85546875" customWidth="1"/>
    <col min="10" max="10" width="11.7109375" customWidth="1"/>
    <col min="11" max="11" width="10.42578125" customWidth="1"/>
    <col min="12" max="12" width="11.5703125" customWidth="1"/>
    <col min="13" max="13" width="10.7109375" customWidth="1"/>
    <col min="14" max="14" width="10.85546875" customWidth="1"/>
    <col min="15" max="15" width="6.28515625" customWidth="1"/>
    <col min="16" max="16" width="31" customWidth="1"/>
  </cols>
  <sheetData>
    <row r="1" spans="1:16" x14ac:dyDescent="0.2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16" customFormat="1" x14ac:dyDescent="0.25">
      <c r="A2" s="20" t="s">
        <v>76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s="16" customFormat="1" x14ac:dyDescent="0.25">
      <c r="A3" s="20" t="s">
        <v>80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15" customHeight="1" x14ac:dyDescent="0.25">
      <c r="A4" s="21" t="s">
        <v>82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5">
      <c r="A5" s="22" t="s">
        <v>12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x14ac:dyDescent="0.3">
      <c r="A6" s="23" t="s">
        <v>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5">
      <c r="A7" s="22" t="s">
        <v>13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18.75" x14ac:dyDescent="0.3">
      <c r="A8" s="17" t="s">
        <v>81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39" customHeight="1" x14ac:dyDescent="0.25">
      <c r="A9" s="11" t="s">
        <v>4</v>
      </c>
      <c r="B9" s="11" t="s">
        <v>0</v>
      </c>
      <c r="C9" s="11" t="s">
        <v>39</v>
      </c>
      <c r="D9" s="11" t="s">
        <v>40</v>
      </c>
      <c r="E9" s="11" t="s">
        <v>5</v>
      </c>
      <c r="F9" s="18" t="s">
        <v>20</v>
      </c>
      <c r="G9" s="19"/>
      <c r="H9" s="11" t="s">
        <v>2</v>
      </c>
      <c r="I9" s="12" t="s">
        <v>6</v>
      </c>
      <c r="J9" s="14" t="s">
        <v>7</v>
      </c>
      <c r="K9" s="13" t="s">
        <v>8</v>
      </c>
      <c r="L9" s="14" t="s">
        <v>47</v>
      </c>
      <c r="M9" s="13" t="s">
        <v>3</v>
      </c>
      <c r="N9" s="11" t="s">
        <v>1</v>
      </c>
      <c r="O9" s="11" t="s">
        <v>9</v>
      </c>
      <c r="P9" s="11" t="s">
        <v>48</v>
      </c>
    </row>
    <row r="10" spans="1:16" ht="35.25" customHeight="1" x14ac:dyDescent="0.25">
      <c r="A10" s="7">
        <v>1</v>
      </c>
      <c r="B10" s="1" t="s">
        <v>15</v>
      </c>
      <c r="C10" s="8" t="s">
        <v>50</v>
      </c>
      <c r="D10" s="2" t="s">
        <v>18</v>
      </c>
      <c r="E10" s="3" t="s">
        <v>22</v>
      </c>
      <c r="F10" s="9">
        <v>46024</v>
      </c>
      <c r="G10" s="9">
        <v>46053</v>
      </c>
      <c r="H10" s="4">
        <f>15000/31*30</f>
        <v>14516.129032258064</v>
      </c>
      <c r="I10" s="4">
        <v>0</v>
      </c>
      <c r="J10" s="4">
        <f>375/31*30</f>
        <v>362.90322580645164</v>
      </c>
      <c r="K10" s="4">
        <v>0</v>
      </c>
      <c r="L10" s="4">
        <f>250/31*30</f>
        <v>241.93548387096774</v>
      </c>
      <c r="M10" s="4">
        <v>0</v>
      </c>
      <c r="N10" s="4">
        <f>+H10+L10+J10</f>
        <v>15120.967741935483</v>
      </c>
      <c r="O10" s="5" t="s">
        <v>10</v>
      </c>
      <c r="P10" s="5"/>
    </row>
    <row r="11" spans="1:16" ht="35.25" customHeight="1" x14ac:dyDescent="0.25">
      <c r="A11" s="7">
        <f>1+A10</f>
        <v>2</v>
      </c>
      <c r="B11" s="1" t="s">
        <v>15</v>
      </c>
      <c r="C11" s="6" t="s">
        <v>31</v>
      </c>
      <c r="D11" s="2" t="s">
        <v>18</v>
      </c>
      <c r="E11" s="3" t="s">
        <v>43</v>
      </c>
      <c r="F11" s="9">
        <v>46024</v>
      </c>
      <c r="G11" s="9">
        <v>46053</v>
      </c>
      <c r="H11" s="4">
        <f>15000/31*30</f>
        <v>14516.129032258064</v>
      </c>
      <c r="I11" s="4">
        <v>0</v>
      </c>
      <c r="J11" s="4">
        <v>0</v>
      </c>
      <c r="K11" s="4">
        <v>0</v>
      </c>
      <c r="L11" s="4">
        <f t="shared" ref="L11:L40" si="0">250/31*30</f>
        <v>241.93548387096774</v>
      </c>
      <c r="M11" s="4">
        <v>0</v>
      </c>
      <c r="N11" s="4">
        <f t="shared" ref="N11:N34" si="1">+H11+L11+J11</f>
        <v>14758.064516129032</v>
      </c>
      <c r="O11" s="5" t="s">
        <v>10</v>
      </c>
      <c r="P11" s="5"/>
    </row>
    <row r="12" spans="1:16" ht="35.25" customHeight="1" x14ac:dyDescent="0.25">
      <c r="A12" s="7">
        <f t="shared" ref="A12:A42" si="2">1+A11</f>
        <v>3</v>
      </c>
      <c r="B12" s="1" t="s">
        <v>15</v>
      </c>
      <c r="C12" s="6" t="s">
        <v>54</v>
      </c>
      <c r="D12" s="2" t="s">
        <v>18</v>
      </c>
      <c r="E12" s="3" t="s">
        <v>21</v>
      </c>
      <c r="F12" s="9">
        <v>46024</v>
      </c>
      <c r="G12" s="9">
        <v>46053</v>
      </c>
      <c r="H12" s="4">
        <f>15000/31*30</f>
        <v>14516.129032258064</v>
      </c>
      <c r="I12" s="4">
        <v>0</v>
      </c>
      <c r="J12" s="4">
        <v>0</v>
      </c>
      <c r="K12" s="4">
        <v>0</v>
      </c>
      <c r="L12" s="4">
        <f t="shared" si="0"/>
        <v>241.93548387096774</v>
      </c>
      <c r="M12" s="4">
        <v>0</v>
      </c>
      <c r="N12" s="4">
        <f t="shared" si="1"/>
        <v>14758.064516129032</v>
      </c>
      <c r="O12" s="5" t="s">
        <v>10</v>
      </c>
      <c r="P12" s="5"/>
    </row>
    <row r="13" spans="1:16" ht="35.25" customHeight="1" x14ac:dyDescent="0.25">
      <c r="A13" s="7">
        <f t="shared" si="2"/>
        <v>4</v>
      </c>
      <c r="B13" s="1" t="s">
        <v>15</v>
      </c>
      <c r="C13" s="6" t="s">
        <v>30</v>
      </c>
      <c r="D13" s="2" t="s">
        <v>18</v>
      </c>
      <c r="E13" s="3" t="s">
        <v>42</v>
      </c>
      <c r="F13" s="9">
        <v>46024</v>
      </c>
      <c r="G13" s="9">
        <v>46053</v>
      </c>
      <c r="H13" s="4">
        <f>15000/31*30</f>
        <v>14516.129032258064</v>
      </c>
      <c r="I13" s="4">
        <v>0</v>
      </c>
      <c r="J13" s="4">
        <f>375/31*30</f>
        <v>362.90322580645164</v>
      </c>
      <c r="K13" s="4">
        <v>0</v>
      </c>
      <c r="L13" s="4">
        <f t="shared" si="0"/>
        <v>241.93548387096774</v>
      </c>
      <c r="M13" s="4">
        <v>0</v>
      </c>
      <c r="N13" s="4">
        <f t="shared" si="1"/>
        <v>15120.967741935483</v>
      </c>
      <c r="O13" s="5" t="s">
        <v>10</v>
      </c>
      <c r="P13" s="5"/>
    </row>
    <row r="14" spans="1:16" ht="35.25" customHeight="1" x14ac:dyDescent="0.25">
      <c r="A14" s="7">
        <f t="shared" si="2"/>
        <v>5</v>
      </c>
      <c r="B14" s="1" t="s">
        <v>16</v>
      </c>
      <c r="C14" s="6" t="s">
        <v>55</v>
      </c>
      <c r="D14" s="2" t="s">
        <v>18</v>
      </c>
      <c r="E14" s="3" t="s">
        <v>44</v>
      </c>
      <c r="F14" s="9">
        <v>46024</v>
      </c>
      <c r="G14" s="9">
        <v>46053</v>
      </c>
      <c r="H14" s="4">
        <f>14000/31*30</f>
        <v>13548.387096774193</v>
      </c>
      <c r="I14" s="4">
        <v>0</v>
      </c>
      <c r="J14" s="4">
        <v>0</v>
      </c>
      <c r="K14" s="4">
        <v>0</v>
      </c>
      <c r="L14" s="4">
        <f t="shared" si="0"/>
        <v>241.93548387096774</v>
      </c>
      <c r="M14" s="4">
        <v>0</v>
      </c>
      <c r="N14" s="4">
        <f t="shared" si="1"/>
        <v>13790.322580645161</v>
      </c>
      <c r="O14" s="5" t="s">
        <v>10</v>
      </c>
      <c r="P14" s="5"/>
    </row>
    <row r="15" spans="1:16" ht="35.25" customHeight="1" x14ac:dyDescent="0.25">
      <c r="A15" s="7">
        <f t="shared" si="2"/>
        <v>6</v>
      </c>
      <c r="B15" s="1" t="s">
        <v>16</v>
      </c>
      <c r="C15" s="6" t="s">
        <v>37</v>
      </c>
      <c r="D15" s="2" t="s">
        <v>18</v>
      </c>
      <c r="E15" s="3" t="s">
        <v>22</v>
      </c>
      <c r="F15" s="9">
        <v>46024</v>
      </c>
      <c r="G15" s="9">
        <v>46053</v>
      </c>
      <c r="H15" s="4">
        <f t="shared" ref="H15:H39" si="3">14000/31*30</f>
        <v>13548.387096774193</v>
      </c>
      <c r="I15" s="4">
        <v>0</v>
      </c>
      <c r="J15" s="4">
        <f t="shared" ref="J15:J18" si="4">375/31*30</f>
        <v>362.90322580645164</v>
      </c>
      <c r="K15" s="4">
        <v>0</v>
      </c>
      <c r="L15" s="4">
        <f t="shared" si="0"/>
        <v>241.93548387096774</v>
      </c>
      <c r="M15" s="4">
        <v>0</v>
      </c>
      <c r="N15" s="4">
        <f t="shared" si="1"/>
        <v>14153.225806451612</v>
      </c>
      <c r="O15" s="5" t="s">
        <v>10</v>
      </c>
      <c r="P15" s="5"/>
    </row>
    <row r="16" spans="1:16" ht="35.25" customHeight="1" x14ac:dyDescent="0.25">
      <c r="A16" s="7">
        <f t="shared" si="2"/>
        <v>7</v>
      </c>
      <c r="B16" s="1" t="s">
        <v>16</v>
      </c>
      <c r="C16" s="6" t="s">
        <v>51</v>
      </c>
      <c r="D16" s="2" t="s">
        <v>18</v>
      </c>
      <c r="E16" s="1" t="s">
        <v>22</v>
      </c>
      <c r="F16" s="9">
        <v>46024</v>
      </c>
      <c r="G16" s="9">
        <v>46053</v>
      </c>
      <c r="H16" s="4">
        <f t="shared" si="3"/>
        <v>13548.387096774193</v>
      </c>
      <c r="I16" s="4">
        <v>0</v>
      </c>
      <c r="J16" s="4">
        <f t="shared" si="4"/>
        <v>362.90322580645164</v>
      </c>
      <c r="K16" s="4">
        <v>0</v>
      </c>
      <c r="L16" s="4">
        <f t="shared" si="0"/>
        <v>241.93548387096774</v>
      </c>
      <c r="M16" s="4">
        <v>0</v>
      </c>
      <c r="N16" s="4">
        <f t="shared" si="1"/>
        <v>14153.225806451612</v>
      </c>
      <c r="O16" s="5" t="s">
        <v>10</v>
      </c>
      <c r="P16" s="5"/>
    </row>
    <row r="17" spans="1:16" ht="39.75" customHeight="1" x14ac:dyDescent="0.25">
      <c r="A17" s="7">
        <f t="shared" si="2"/>
        <v>8</v>
      </c>
      <c r="B17" s="1" t="s">
        <v>16</v>
      </c>
      <c r="C17" s="6" t="s">
        <v>56</v>
      </c>
      <c r="D17" s="2" t="s">
        <v>18</v>
      </c>
      <c r="E17" s="3" t="s">
        <v>33</v>
      </c>
      <c r="F17" s="9">
        <v>46024</v>
      </c>
      <c r="G17" s="9">
        <v>46053</v>
      </c>
      <c r="H17" s="4">
        <f t="shared" si="3"/>
        <v>13548.387096774193</v>
      </c>
      <c r="I17" s="4">
        <v>0</v>
      </c>
      <c r="J17" s="4">
        <f t="shared" si="4"/>
        <v>362.90322580645164</v>
      </c>
      <c r="K17" s="4">
        <v>0</v>
      </c>
      <c r="L17" s="4">
        <f t="shared" si="0"/>
        <v>241.93548387096774</v>
      </c>
      <c r="M17" s="4">
        <v>0</v>
      </c>
      <c r="N17" s="4">
        <f t="shared" si="1"/>
        <v>14153.225806451612</v>
      </c>
      <c r="O17" s="5" t="s">
        <v>10</v>
      </c>
      <c r="P17" s="15"/>
    </row>
    <row r="18" spans="1:16" ht="35.25" customHeight="1" x14ac:dyDescent="0.25">
      <c r="A18" s="7">
        <f t="shared" si="2"/>
        <v>9</v>
      </c>
      <c r="B18" s="1" t="s">
        <v>17</v>
      </c>
      <c r="C18" s="6" t="s">
        <v>23</v>
      </c>
      <c r="D18" s="2" t="s">
        <v>18</v>
      </c>
      <c r="E18" s="3" t="s">
        <v>21</v>
      </c>
      <c r="F18" s="9">
        <v>46024</v>
      </c>
      <c r="G18" s="9">
        <v>46053</v>
      </c>
      <c r="H18" s="4">
        <f t="shared" si="3"/>
        <v>13548.387096774193</v>
      </c>
      <c r="I18" s="4">
        <v>0</v>
      </c>
      <c r="J18" s="4">
        <f t="shared" si="4"/>
        <v>362.90322580645164</v>
      </c>
      <c r="K18" s="4">
        <v>0</v>
      </c>
      <c r="L18" s="4">
        <f t="shared" si="0"/>
        <v>241.93548387096774</v>
      </c>
      <c r="M18" s="4">
        <v>0</v>
      </c>
      <c r="N18" s="4">
        <f t="shared" si="1"/>
        <v>14153.225806451612</v>
      </c>
      <c r="O18" s="5" t="s">
        <v>10</v>
      </c>
      <c r="P18" s="5"/>
    </row>
    <row r="19" spans="1:16" ht="35.25" customHeight="1" x14ac:dyDescent="0.25">
      <c r="A19" s="7">
        <f t="shared" si="2"/>
        <v>10</v>
      </c>
      <c r="B19" s="1" t="s">
        <v>17</v>
      </c>
      <c r="C19" s="6" t="s">
        <v>26</v>
      </c>
      <c r="D19" s="2" t="s">
        <v>18</v>
      </c>
      <c r="E19" s="3" t="s">
        <v>34</v>
      </c>
      <c r="F19" s="9">
        <v>46024</v>
      </c>
      <c r="G19" s="9">
        <v>46053</v>
      </c>
      <c r="H19" s="4">
        <f t="shared" si="3"/>
        <v>13548.387096774193</v>
      </c>
      <c r="I19" s="4">
        <v>0</v>
      </c>
      <c r="J19" s="4">
        <v>0</v>
      </c>
      <c r="K19" s="4">
        <v>0</v>
      </c>
      <c r="L19" s="4">
        <f t="shared" si="0"/>
        <v>241.93548387096774</v>
      </c>
      <c r="M19" s="4">
        <v>0</v>
      </c>
      <c r="N19" s="4">
        <f t="shared" si="1"/>
        <v>13790.322580645161</v>
      </c>
      <c r="O19" s="5" t="s">
        <v>10</v>
      </c>
      <c r="P19" s="5"/>
    </row>
    <row r="20" spans="1:16" ht="35.25" customHeight="1" x14ac:dyDescent="0.25">
      <c r="A20" s="7">
        <f t="shared" si="2"/>
        <v>11</v>
      </c>
      <c r="B20" s="1" t="s">
        <v>17</v>
      </c>
      <c r="C20" s="6" t="s">
        <v>25</v>
      </c>
      <c r="D20" s="2" t="s">
        <v>18</v>
      </c>
      <c r="E20" s="3" t="s">
        <v>24</v>
      </c>
      <c r="F20" s="9">
        <v>46024</v>
      </c>
      <c r="G20" s="9">
        <v>46053</v>
      </c>
      <c r="H20" s="4">
        <f t="shared" si="3"/>
        <v>13548.387096774193</v>
      </c>
      <c r="I20" s="4">
        <v>0</v>
      </c>
      <c r="J20" s="4">
        <f t="shared" ref="J20:J21" si="5">375/31*30</f>
        <v>362.90322580645164</v>
      </c>
      <c r="K20" s="4">
        <v>0</v>
      </c>
      <c r="L20" s="4">
        <f t="shared" si="0"/>
        <v>241.93548387096774</v>
      </c>
      <c r="M20" s="4">
        <v>0</v>
      </c>
      <c r="N20" s="4">
        <f t="shared" si="1"/>
        <v>14153.225806451612</v>
      </c>
      <c r="O20" s="5" t="s">
        <v>10</v>
      </c>
      <c r="P20" s="5"/>
    </row>
    <row r="21" spans="1:16" ht="35.25" customHeight="1" x14ac:dyDescent="0.25">
      <c r="A21" s="7">
        <f t="shared" si="2"/>
        <v>12</v>
      </c>
      <c r="B21" s="1" t="s">
        <v>17</v>
      </c>
      <c r="C21" s="6" t="s">
        <v>57</v>
      </c>
      <c r="D21" s="2" t="s">
        <v>18</v>
      </c>
      <c r="E21" s="3" t="s">
        <v>33</v>
      </c>
      <c r="F21" s="9">
        <v>46024</v>
      </c>
      <c r="G21" s="9">
        <v>46053</v>
      </c>
      <c r="H21" s="4">
        <f t="shared" si="3"/>
        <v>13548.387096774193</v>
      </c>
      <c r="I21" s="4">
        <v>0</v>
      </c>
      <c r="J21" s="4">
        <f t="shared" si="5"/>
        <v>362.90322580645164</v>
      </c>
      <c r="K21" s="4">
        <v>0</v>
      </c>
      <c r="L21" s="4">
        <f t="shared" si="0"/>
        <v>241.93548387096774</v>
      </c>
      <c r="M21" s="4">
        <v>0</v>
      </c>
      <c r="N21" s="4">
        <f t="shared" si="1"/>
        <v>14153.225806451612</v>
      </c>
      <c r="O21" s="5" t="s">
        <v>10</v>
      </c>
      <c r="P21" s="5"/>
    </row>
    <row r="22" spans="1:16" ht="35.25" customHeight="1" x14ac:dyDescent="0.25">
      <c r="A22" s="7">
        <f t="shared" si="2"/>
        <v>13</v>
      </c>
      <c r="B22" s="1" t="s">
        <v>17</v>
      </c>
      <c r="C22" s="6" t="s">
        <v>58</v>
      </c>
      <c r="D22" s="2" t="s">
        <v>18</v>
      </c>
      <c r="E22" s="3" t="s">
        <v>46</v>
      </c>
      <c r="F22" s="9">
        <v>46024</v>
      </c>
      <c r="G22" s="9">
        <v>46053</v>
      </c>
      <c r="H22" s="4">
        <f t="shared" si="3"/>
        <v>13548.387096774193</v>
      </c>
      <c r="I22" s="4">
        <v>0</v>
      </c>
      <c r="J22" s="4">
        <v>0</v>
      </c>
      <c r="K22" s="4">
        <v>0</v>
      </c>
      <c r="L22" s="4">
        <f t="shared" si="0"/>
        <v>241.93548387096774</v>
      </c>
      <c r="M22" s="4">
        <v>0</v>
      </c>
      <c r="N22" s="4">
        <f t="shared" si="1"/>
        <v>13790.322580645161</v>
      </c>
      <c r="O22" s="5" t="s">
        <v>10</v>
      </c>
      <c r="P22" s="5"/>
    </row>
    <row r="23" spans="1:16" ht="35.25" customHeight="1" x14ac:dyDescent="0.25">
      <c r="A23" s="7">
        <f t="shared" si="2"/>
        <v>14</v>
      </c>
      <c r="B23" s="1" t="s">
        <v>17</v>
      </c>
      <c r="C23" s="6" t="s">
        <v>36</v>
      </c>
      <c r="D23" s="2" t="s">
        <v>18</v>
      </c>
      <c r="E23" s="3" t="s">
        <v>71</v>
      </c>
      <c r="F23" s="9">
        <v>46024</v>
      </c>
      <c r="G23" s="9">
        <v>46053</v>
      </c>
      <c r="H23" s="4">
        <f t="shared" si="3"/>
        <v>13548.387096774193</v>
      </c>
      <c r="I23" s="4">
        <v>0</v>
      </c>
      <c r="J23" s="4">
        <f t="shared" ref="J23:J24" si="6">375/31*30</f>
        <v>362.90322580645164</v>
      </c>
      <c r="K23" s="4">
        <v>0</v>
      </c>
      <c r="L23" s="4">
        <f t="shared" si="0"/>
        <v>241.93548387096774</v>
      </c>
      <c r="M23" s="4">
        <v>0</v>
      </c>
      <c r="N23" s="4">
        <f t="shared" si="1"/>
        <v>14153.225806451612</v>
      </c>
      <c r="O23" s="5" t="s">
        <v>10</v>
      </c>
      <c r="P23" s="5"/>
    </row>
    <row r="24" spans="1:16" ht="35.25" customHeight="1" x14ac:dyDescent="0.25">
      <c r="A24" s="7">
        <f t="shared" si="2"/>
        <v>15</v>
      </c>
      <c r="B24" s="1" t="s">
        <v>17</v>
      </c>
      <c r="C24" s="6" t="s">
        <v>59</v>
      </c>
      <c r="D24" s="2" t="s">
        <v>18</v>
      </c>
      <c r="E24" s="1" t="s">
        <v>27</v>
      </c>
      <c r="F24" s="9">
        <v>46024</v>
      </c>
      <c r="G24" s="9">
        <v>46053</v>
      </c>
      <c r="H24" s="4">
        <f t="shared" si="3"/>
        <v>13548.387096774193</v>
      </c>
      <c r="I24" s="4">
        <v>0</v>
      </c>
      <c r="J24" s="4">
        <f t="shared" si="6"/>
        <v>362.90322580645164</v>
      </c>
      <c r="K24" s="4">
        <v>0</v>
      </c>
      <c r="L24" s="4">
        <f t="shared" si="0"/>
        <v>241.93548387096774</v>
      </c>
      <c r="M24" s="4">
        <v>0</v>
      </c>
      <c r="N24" s="4">
        <f t="shared" si="1"/>
        <v>14153.225806451612</v>
      </c>
      <c r="O24" s="5" t="s">
        <v>10</v>
      </c>
      <c r="P24" s="5"/>
    </row>
    <row r="25" spans="1:16" ht="35.25" customHeight="1" x14ac:dyDescent="0.25">
      <c r="A25" s="7">
        <f t="shared" si="2"/>
        <v>16</v>
      </c>
      <c r="B25" s="1" t="s">
        <v>17</v>
      </c>
      <c r="C25" s="6" t="s">
        <v>35</v>
      </c>
      <c r="D25" s="2" t="s">
        <v>18</v>
      </c>
      <c r="E25" s="3" t="s">
        <v>38</v>
      </c>
      <c r="F25" s="9">
        <v>46024</v>
      </c>
      <c r="G25" s="9">
        <v>46053</v>
      </c>
      <c r="H25" s="4">
        <f t="shared" si="3"/>
        <v>13548.387096774193</v>
      </c>
      <c r="I25" s="4">
        <v>0</v>
      </c>
      <c r="J25" s="4">
        <v>0</v>
      </c>
      <c r="K25" s="4">
        <v>0</v>
      </c>
      <c r="L25" s="4">
        <f t="shared" si="0"/>
        <v>241.93548387096774</v>
      </c>
      <c r="M25" s="4">
        <v>0</v>
      </c>
      <c r="N25" s="4">
        <f t="shared" si="1"/>
        <v>13790.322580645161</v>
      </c>
      <c r="O25" s="5" t="s">
        <v>10</v>
      </c>
      <c r="P25" s="5"/>
    </row>
    <row r="26" spans="1:16" ht="35.25" customHeight="1" x14ac:dyDescent="0.25">
      <c r="A26" s="7">
        <f t="shared" si="2"/>
        <v>17</v>
      </c>
      <c r="B26" s="1" t="s">
        <v>17</v>
      </c>
      <c r="C26" s="6" t="s">
        <v>49</v>
      </c>
      <c r="D26" s="2" t="s">
        <v>18</v>
      </c>
      <c r="E26" s="3" t="s">
        <v>28</v>
      </c>
      <c r="F26" s="9">
        <v>46024</v>
      </c>
      <c r="G26" s="9">
        <v>46053</v>
      </c>
      <c r="H26" s="4">
        <f t="shared" si="3"/>
        <v>13548.387096774193</v>
      </c>
      <c r="I26" s="4">
        <v>0</v>
      </c>
      <c r="J26" s="4">
        <f>375/31*30</f>
        <v>362.90322580645164</v>
      </c>
      <c r="K26" s="4">
        <v>0</v>
      </c>
      <c r="L26" s="4">
        <f t="shared" si="0"/>
        <v>241.93548387096774</v>
      </c>
      <c r="M26" s="4">
        <v>0</v>
      </c>
      <c r="N26" s="4">
        <f t="shared" si="1"/>
        <v>14153.225806451612</v>
      </c>
      <c r="O26" s="5" t="s">
        <v>10</v>
      </c>
      <c r="P26" s="5"/>
    </row>
    <row r="27" spans="1:16" ht="35.25" customHeight="1" x14ac:dyDescent="0.25">
      <c r="A27" s="7">
        <f t="shared" si="2"/>
        <v>18</v>
      </c>
      <c r="B27" s="1" t="s">
        <v>17</v>
      </c>
      <c r="C27" s="6" t="s">
        <v>60</v>
      </c>
      <c r="D27" s="2" t="s">
        <v>18</v>
      </c>
      <c r="E27" s="3" t="s">
        <v>19</v>
      </c>
      <c r="F27" s="9">
        <v>46024</v>
      </c>
      <c r="G27" s="9">
        <v>46053</v>
      </c>
      <c r="H27" s="4">
        <f t="shared" si="3"/>
        <v>13548.387096774193</v>
      </c>
      <c r="I27" s="4">
        <v>0</v>
      </c>
      <c r="J27" s="4">
        <v>0</v>
      </c>
      <c r="K27" s="4">
        <v>0</v>
      </c>
      <c r="L27" s="4">
        <f t="shared" si="0"/>
        <v>241.93548387096774</v>
      </c>
      <c r="M27" s="4">
        <v>0</v>
      </c>
      <c r="N27" s="4">
        <f t="shared" si="1"/>
        <v>13790.322580645161</v>
      </c>
      <c r="O27" s="5" t="s">
        <v>10</v>
      </c>
      <c r="P27" s="5"/>
    </row>
    <row r="28" spans="1:16" ht="35.25" customHeight="1" x14ac:dyDescent="0.25">
      <c r="A28" s="7">
        <f t="shared" si="2"/>
        <v>19</v>
      </c>
      <c r="B28" s="1" t="s">
        <v>17</v>
      </c>
      <c r="C28" s="6" t="s">
        <v>52</v>
      </c>
      <c r="D28" s="2" t="s">
        <v>18</v>
      </c>
      <c r="E28" s="3" t="s">
        <v>19</v>
      </c>
      <c r="F28" s="9">
        <v>46024</v>
      </c>
      <c r="G28" s="9">
        <v>46053</v>
      </c>
      <c r="H28" s="4">
        <f t="shared" si="3"/>
        <v>13548.387096774193</v>
      </c>
      <c r="I28" s="4">
        <v>0</v>
      </c>
      <c r="J28" s="4">
        <f t="shared" ref="J28:J34" si="7">375/31*30</f>
        <v>362.90322580645164</v>
      </c>
      <c r="K28" s="4">
        <v>0</v>
      </c>
      <c r="L28" s="4">
        <f t="shared" si="0"/>
        <v>241.93548387096774</v>
      </c>
      <c r="M28" s="4">
        <v>0</v>
      </c>
      <c r="N28" s="4">
        <f t="shared" si="1"/>
        <v>14153.225806451612</v>
      </c>
      <c r="O28" s="5" t="s">
        <v>10</v>
      </c>
      <c r="P28" s="5"/>
    </row>
    <row r="29" spans="1:16" ht="35.25" customHeight="1" x14ac:dyDescent="0.25">
      <c r="A29" s="7">
        <f t="shared" si="2"/>
        <v>20</v>
      </c>
      <c r="B29" s="1" t="s">
        <v>17</v>
      </c>
      <c r="C29" s="6" t="s">
        <v>53</v>
      </c>
      <c r="D29" s="2" t="s">
        <v>18</v>
      </c>
      <c r="E29" s="3" t="s">
        <v>34</v>
      </c>
      <c r="F29" s="9">
        <v>46024</v>
      </c>
      <c r="G29" s="9">
        <v>46053</v>
      </c>
      <c r="H29" s="4">
        <f t="shared" si="3"/>
        <v>13548.387096774193</v>
      </c>
      <c r="I29" s="4">
        <v>0</v>
      </c>
      <c r="J29" s="4">
        <f t="shared" si="7"/>
        <v>362.90322580645164</v>
      </c>
      <c r="K29" s="4">
        <v>0</v>
      </c>
      <c r="L29" s="4">
        <f t="shared" si="0"/>
        <v>241.93548387096774</v>
      </c>
      <c r="M29" s="4">
        <v>0</v>
      </c>
      <c r="N29" s="4">
        <f t="shared" si="1"/>
        <v>14153.225806451612</v>
      </c>
      <c r="O29" s="5" t="s">
        <v>10</v>
      </c>
      <c r="P29" s="5"/>
    </row>
    <row r="30" spans="1:16" ht="35.25" customHeight="1" x14ac:dyDescent="0.25">
      <c r="A30" s="7">
        <f t="shared" si="2"/>
        <v>21</v>
      </c>
      <c r="B30" s="1" t="s">
        <v>17</v>
      </c>
      <c r="C30" s="6" t="s">
        <v>61</v>
      </c>
      <c r="D30" s="2" t="s">
        <v>18</v>
      </c>
      <c r="E30" s="3" t="s">
        <v>28</v>
      </c>
      <c r="F30" s="9">
        <v>46024</v>
      </c>
      <c r="G30" s="9">
        <v>46053</v>
      </c>
      <c r="H30" s="4">
        <f t="shared" si="3"/>
        <v>13548.387096774193</v>
      </c>
      <c r="I30" s="4">
        <v>0</v>
      </c>
      <c r="J30" s="4">
        <f t="shared" si="7"/>
        <v>362.90322580645164</v>
      </c>
      <c r="K30" s="4">
        <v>0</v>
      </c>
      <c r="L30" s="4">
        <f t="shared" si="0"/>
        <v>241.93548387096774</v>
      </c>
      <c r="M30" s="4">
        <v>0</v>
      </c>
      <c r="N30" s="4">
        <f t="shared" si="1"/>
        <v>14153.225806451612</v>
      </c>
      <c r="O30" s="5" t="s">
        <v>10</v>
      </c>
      <c r="P30" s="5"/>
    </row>
    <row r="31" spans="1:16" ht="35.25" customHeight="1" x14ac:dyDescent="0.25">
      <c r="A31" s="7">
        <f t="shared" si="2"/>
        <v>22</v>
      </c>
      <c r="B31" s="1" t="s">
        <v>17</v>
      </c>
      <c r="C31" s="6" t="s">
        <v>62</v>
      </c>
      <c r="D31" s="2" t="s">
        <v>18</v>
      </c>
      <c r="E31" s="3" t="s">
        <v>29</v>
      </c>
      <c r="F31" s="9">
        <v>46024</v>
      </c>
      <c r="G31" s="9">
        <v>46053</v>
      </c>
      <c r="H31" s="4">
        <f t="shared" si="3"/>
        <v>13548.387096774193</v>
      </c>
      <c r="I31" s="4">
        <v>0</v>
      </c>
      <c r="J31" s="4">
        <f t="shared" si="7"/>
        <v>362.90322580645164</v>
      </c>
      <c r="K31" s="4">
        <v>0</v>
      </c>
      <c r="L31" s="4">
        <f t="shared" si="0"/>
        <v>241.93548387096774</v>
      </c>
      <c r="M31" s="4">
        <v>0</v>
      </c>
      <c r="N31" s="4">
        <f t="shared" si="1"/>
        <v>14153.225806451612</v>
      </c>
      <c r="O31" s="5" t="s">
        <v>10</v>
      </c>
      <c r="P31" s="5"/>
    </row>
    <row r="32" spans="1:16" ht="35.25" customHeight="1" x14ac:dyDescent="0.25">
      <c r="A32" s="7">
        <f t="shared" si="2"/>
        <v>23</v>
      </c>
      <c r="B32" s="1" t="s">
        <v>17</v>
      </c>
      <c r="C32" s="6" t="s">
        <v>63</v>
      </c>
      <c r="D32" s="2" t="s">
        <v>18</v>
      </c>
      <c r="E32" s="3" t="s">
        <v>34</v>
      </c>
      <c r="F32" s="9">
        <v>46024</v>
      </c>
      <c r="G32" s="9">
        <v>46053</v>
      </c>
      <c r="H32" s="4">
        <f t="shared" si="3"/>
        <v>13548.387096774193</v>
      </c>
      <c r="I32" s="4">
        <v>0</v>
      </c>
      <c r="J32" s="4">
        <f t="shared" si="7"/>
        <v>362.90322580645164</v>
      </c>
      <c r="K32" s="4">
        <v>0</v>
      </c>
      <c r="L32" s="4">
        <f t="shared" si="0"/>
        <v>241.93548387096774</v>
      </c>
      <c r="M32" s="4">
        <v>0</v>
      </c>
      <c r="N32" s="4">
        <f t="shared" si="1"/>
        <v>14153.225806451612</v>
      </c>
      <c r="O32" s="5" t="s">
        <v>10</v>
      </c>
      <c r="P32" s="5"/>
    </row>
    <row r="33" spans="1:16" ht="35.25" customHeight="1" x14ac:dyDescent="0.25">
      <c r="A33" s="7">
        <f t="shared" si="2"/>
        <v>24</v>
      </c>
      <c r="B33" s="1" t="s">
        <v>17</v>
      </c>
      <c r="C33" s="6" t="s">
        <v>64</v>
      </c>
      <c r="D33" s="2" t="s">
        <v>18</v>
      </c>
      <c r="E33" s="3" t="s">
        <v>41</v>
      </c>
      <c r="F33" s="9">
        <v>46024</v>
      </c>
      <c r="G33" s="9">
        <v>46053</v>
      </c>
      <c r="H33" s="4">
        <f t="shared" si="3"/>
        <v>13548.387096774193</v>
      </c>
      <c r="I33" s="4">
        <v>0</v>
      </c>
      <c r="J33" s="4">
        <f t="shared" si="7"/>
        <v>362.90322580645164</v>
      </c>
      <c r="K33" s="4">
        <v>0</v>
      </c>
      <c r="L33" s="4">
        <f t="shared" si="0"/>
        <v>241.93548387096774</v>
      </c>
      <c r="M33" s="4">
        <v>0</v>
      </c>
      <c r="N33" s="4">
        <f t="shared" si="1"/>
        <v>14153.225806451612</v>
      </c>
      <c r="O33" s="5" t="s">
        <v>10</v>
      </c>
      <c r="P33" s="5"/>
    </row>
    <row r="34" spans="1:16" ht="35.25" customHeight="1" x14ac:dyDescent="0.25">
      <c r="A34" s="7">
        <f t="shared" si="2"/>
        <v>25</v>
      </c>
      <c r="B34" s="1" t="s">
        <v>32</v>
      </c>
      <c r="C34" s="6" t="s">
        <v>65</v>
      </c>
      <c r="D34" s="2" t="s">
        <v>18</v>
      </c>
      <c r="E34" s="3" t="s">
        <v>72</v>
      </c>
      <c r="F34" s="9">
        <v>46024</v>
      </c>
      <c r="G34" s="9">
        <v>46053</v>
      </c>
      <c r="H34" s="4">
        <f t="shared" si="3"/>
        <v>13548.387096774193</v>
      </c>
      <c r="I34" s="4">
        <v>0</v>
      </c>
      <c r="J34" s="4">
        <f t="shared" si="7"/>
        <v>362.90322580645164</v>
      </c>
      <c r="K34" s="4">
        <v>0</v>
      </c>
      <c r="L34" s="4">
        <f t="shared" si="0"/>
        <v>241.93548387096774</v>
      </c>
      <c r="M34" s="4">
        <v>0</v>
      </c>
      <c r="N34" s="4">
        <f t="shared" si="1"/>
        <v>14153.225806451612</v>
      </c>
      <c r="O34" s="5" t="s">
        <v>10</v>
      </c>
      <c r="P34" s="15"/>
    </row>
    <row r="35" spans="1:16" ht="35.25" customHeight="1" x14ac:dyDescent="0.25">
      <c r="A35" s="7">
        <f t="shared" si="2"/>
        <v>26</v>
      </c>
      <c r="B35" s="1" t="s">
        <v>17</v>
      </c>
      <c r="C35" s="6" t="s">
        <v>67</v>
      </c>
      <c r="D35" s="2" t="s">
        <v>18</v>
      </c>
      <c r="E35" s="3" t="s">
        <v>19</v>
      </c>
      <c r="F35" s="9">
        <v>46024</v>
      </c>
      <c r="G35" s="9">
        <v>46053</v>
      </c>
      <c r="H35" s="4">
        <f t="shared" si="3"/>
        <v>13548.387096774193</v>
      </c>
      <c r="I35" s="4">
        <v>0</v>
      </c>
      <c r="J35" s="4">
        <v>0</v>
      </c>
      <c r="K35" s="4">
        <v>0</v>
      </c>
      <c r="L35" s="4">
        <f t="shared" si="0"/>
        <v>241.93548387096774</v>
      </c>
      <c r="M35" s="4">
        <v>0</v>
      </c>
      <c r="N35" s="4">
        <f t="shared" ref="N35" si="8">+H35+L35+J35</f>
        <v>13790.322580645161</v>
      </c>
      <c r="O35" s="5" t="s">
        <v>10</v>
      </c>
      <c r="P35" s="15"/>
    </row>
    <row r="36" spans="1:16" ht="35.25" customHeight="1" x14ac:dyDescent="0.25">
      <c r="A36" s="7">
        <f t="shared" si="2"/>
        <v>27</v>
      </c>
      <c r="B36" s="1" t="s">
        <v>17</v>
      </c>
      <c r="C36" s="1" t="s">
        <v>68</v>
      </c>
      <c r="D36" s="2" t="s">
        <v>18</v>
      </c>
      <c r="E36" s="3" t="s">
        <v>69</v>
      </c>
      <c r="F36" s="9">
        <v>46024</v>
      </c>
      <c r="G36" s="9">
        <v>46053</v>
      </c>
      <c r="H36" s="4">
        <f t="shared" si="3"/>
        <v>13548.387096774193</v>
      </c>
      <c r="I36" s="4">
        <v>0</v>
      </c>
      <c r="J36" s="4">
        <v>0</v>
      </c>
      <c r="K36" s="4">
        <v>0</v>
      </c>
      <c r="L36" s="4">
        <f t="shared" si="0"/>
        <v>241.93548387096774</v>
      </c>
      <c r="M36" s="4">
        <v>0</v>
      </c>
      <c r="N36" s="4">
        <f>+H36+L36+J36</f>
        <v>13790.322580645161</v>
      </c>
      <c r="O36" s="5" t="s">
        <v>10</v>
      </c>
      <c r="P36" s="15"/>
    </row>
    <row r="37" spans="1:16" ht="35.25" customHeight="1" x14ac:dyDescent="0.25">
      <c r="A37" s="7">
        <f t="shared" si="2"/>
        <v>28</v>
      </c>
      <c r="B37" s="1" t="s">
        <v>17</v>
      </c>
      <c r="C37" s="1" t="s">
        <v>73</v>
      </c>
      <c r="D37" s="2" t="s">
        <v>18</v>
      </c>
      <c r="E37" s="3" t="s">
        <v>45</v>
      </c>
      <c r="F37" s="9">
        <v>46024</v>
      </c>
      <c r="G37" s="9">
        <v>46053</v>
      </c>
      <c r="H37" s="4">
        <f t="shared" si="3"/>
        <v>13548.387096774193</v>
      </c>
      <c r="I37" s="4">
        <v>0</v>
      </c>
      <c r="J37" s="4">
        <f t="shared" ref="J37:J39" si="9">375/31*30</f>
        <v>362.90322580645164</v>
      </c>
      <c r="K37" s="4">
        <v>0</v>
      </c>
      <c r="L37" s="4">
        <f t="shared" si="0"/>
        <v>241.93548387096774</v>
      </c>
      <c r="M37" s="4">
        <v>0</v>
      </c>
      <c r="N37" s="4">
        <f>+H37+L37+J37</f>
        <v>14153.225806451612</v>
      </c>
      <c r="O37" s="5" t="s">
        <v>10</v>
      </c>
      <c r="P37" s="15"/>
    </row>
    <row r="38" spans="1:16" ht="35.25" customHeight="1" x14ac:dyDescent="0.25">
      <c r="A38" s="7">
        <f t="shared" si="2"/>
        <v>29</v>
      </c>
      <c r="B38" s="1" t="s">
        <v>17</v>
      </c>
      <c r="C38" s="1" t="s">
        <v>74</v>
      </c>
      <c r="D38" s="2" t="s">
        <v>18</v>
      </c>
      <c r="E38" s="3" t="s">
        <v>75</v>
      </c>
      <c r="F38" s="9">
        <v>46024</v>
      </c>
      <c r="G38" s="9">
        <v>46053</v>
      </c>
      <c r="H38" s="4">
        <f t="shared" si="3"/>
        <v>13548.387096774193</v>
      </c>
      <c r="I38" s="4">
        <v>0</v>
      </c>
      <c r="J38" s="4">
        <f t="shared" si="9"/>
        <v>362.90322580645164</v>
      </c>
      <c r="K38" s="4">
        <v>0</v>
      </c>
      <c r="L38" s="4">
        <f t="shared" si="0"/>
        <v>241.93548387096774</v>
      </c>
      <c r="M38" s="4">
        <v>0</v>
      </c>
      <c r="N38" s="4">
        <f>+H38+L38+J38</f>
        <v>14153.225806451612</v>
      </c>
      <c r="O38" s="5" t="s">
        <v>10</v>
      </c>
      <c r="P38" s="15"/>
    </row>
    <row r="39" spans="1:16" ht="35.25" customHeight="1" x14ac:dyDescent="0.25">
      <c r="A39" s="7">
        <f t="shared" si="2"/>
        <v>30</v>
      </c>
      <c r="B39" s="1" t="s">
        <v>16</v>
      </c>
      <c r="C39" s="1" t="s">
        <v>77</v>
      </c>
      <c r="D39" s="2" t="s">
        <v>18</v>
      </c>
      <c r="E39" s="1" t="s">
        <v>22</v>
      </c>
      <c r="F39" s="9">
        <v>46024</v>
      </c>
      <c r="G39" s="9">
        <v>46053</v>
      </c>
      <c r="H39" s="4">
        <f t="shared" si="3"/>
        <v>13548.387096774193</v>
      </c>
      <c r="I39" s="4">
        <v>0</v>
      </c>
      <c r="J39" s="4">
        <f t="shared" si="9"/>
        <v>362.90322580645164</v>
      </c>
      <c r="K39" s="4">
        <v>0</v>
      </c>
      <c r="L39" s="4">
        <f t="shared" si="0"/>
        <v>241.93548387096774</v>
      </c>
      <c r="M39" s="4">
        <v>0</v>
      </c>
      <c r="N39" s="4">
        <f>+H39+L39+J39</f>
        <v>14153.225806451612</v>
      </c>
      <c r="O39" s="5" t="s">
        <v>10</v>
      </c>
      <c r="P39" s="15"/>
    </row>
    <row r="40" spans="1:16" ht="35.25" customHeight="1" x14ac:dyDescent="0.25">
      <c r="A40" s="7">
        <f t="shared" si="2"/>
        <v>31</v>
      </c>
      <c r="B40" s="1" t="s">
        <v>79</v>
      </c>
      <c r="C40" s="1" t="s">
        <v>78</v>
      </c>
      <c r="D40" s="2" t="s">
        <v>18</v>
      </c>
      <c r="E40" s="1" t="s">
        <v>24</v>
      </c>
      <c r="F40" s="9">
        <v>46024</v>
      </c>
      <c r="G40" s="9">
        <v>46053</v>
      </c>
      <c r="H40" s="4">
        <f>12000/31*30</f>
        <v>11612.903225806453</v>
      </c>
      <c r="I40" s="4">
        <v>0</v>
      </c>
      <c r="J40" s="4">
        <v>0</v>
      </c>
      <c r="K40" s="4">
        <v>0</v>
      </c>
      <c r="L40" s="4">
        <f t="shared" si="0"/>
        <v>241.93548387096774</v>
      </c>
      <c r="M40" s="4">
        <v>0</v>
      </c>
      <c r="N40" s="4">
        <f>+H40+L40+J40</f>
        <v>11854.83870967742</v>
      </c>
      <c r="O40" s="5" t="s">
        <v>10</v>
      </c>
      <c r="P40" s="15"/>
    </row>
    <row r="41" spans="1:16" ht="35.25" customHeight="1" x14ac:dyDescent="0.25">
      <c r="A41" s="7">
        <f t="shared" si="2"/>
        <v>32</v>
      </c>
      <c r="B41" s="1" t="s">
        <v>17</v>
      </c>
      <c r="C41" s="6" t="s">
        <v>66</v>
      </c>
      <c r="D41" s="2" t="s">
        <v>18</v>
      </c>
      <c r="E41" s="3" t="s">
        <v>70</v>
      </c>
      <c r="F41" s="9">
        <v>46028</v>
      </c>
      <c r="G41" s="9">
        <v>46053</v>
      </c>
      <c r="H41" s="4">
        <f>14000/31*26</f>
        <v>11741.935483870968</v>
      </c>
      <c r="I41" s="4">
        <v>0</v>
      </c>
      <c r="J41" s="4">
        <f>375/31*26</f>
        <v>314.51612903225811</v>
      </c>
      <c r="K41" s="4">
        <v>0</v>
      </c>
      <c r="L41" s="4">
        <f>250/31*26</f>
        <v>209.67741935483872</v>
      </c>
      <c r="M41" s="4">
        <v>0</v>
      </c>
      <c r="N41" s="4">
        <f>+H41+L41+J41</f>
        <v>12266.129032258064</v>
      </c>
      <c r="O41" s="5" t="s">
        <v>10</v>
      </c>
      <c r="P41" s="15"/>
    </row>
    <row r="42" spans="1:16" ht="35.25" customHeight="1" x14ac:dyDescent="0.25">
      <c r="A42" s="7">
        <f t="shared" si="2"/>
        <v>33</v>
      </c>
      <c r="B42" s="1" t="s">
        <v>17</v>
      </c>
      <c r="C42" s="1" t="s">
        <v>83</v>
      </c>
      <c r="D42" s="2" t="s">
        <v>18</v>
      </c>
      <c r="E42" s="1" t="s">
        <v>19</v>
      </c>
      <c r="F42" s="9">
        <v>46038</v>
      </c>
      <c r="G42" s="9">
        <v>46053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f>+H42+L42+J42</f>
        <v>0</v>
      </c>
      <c r="O42" s="5" t="s">
        <v>10</v>
      </c>
      <c r="P42" s="15" t="s">
        <v>84</v>
      </c>
    </row>
  </sheetData>
  <autoFilter ref="A9:O41" xr:uid="{00000000-0009-0000-0000-000000000000}">
    <sortState xmlns:xlrd2="http://schemas.microsoft.com/office/spreadsheetml/2017/richdata2" ref="A10:O22">
      <sortCondition ref="A9:A22"/>
    </sortState>
  </autoFilter>
  <sortState xmlns:xlrd2="http://schemas.microsoft.com/office/spreadsheetml/2017/richdata2" ref="A4:O332">
    <sortCondition ref="D4:D332"/>
  </sortState>
  <mergeCells count="9">
    <mergeCell ref="A8:P8"/>
    <mergeCell ref="F9:G9"/>
    <mergeCell ref="A1:P1"/>
    <mergeCell ref="A4:P4"/>
    <mergeCell ref="A5:P5"/>
    <mergeCell ref="A6:P6"/>
    <mergeCell ref="A7:P7"/>
    <mergeCell ref="A2:P2"/>
    <mergeCell ref="A3:P3"/>
  </mergeCells>
  <printOptions horizontalCentered="1"/>
  <pageMargins left="0.19685039370078741" right="0.15748031496062992" top="0.39370078740157483" bottom="1.299212598425197" header="0.31496062992125984" footer="0.31496062992125984"/>
  <pageSetup paperSize="14" scale="73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021</vt:lpstr>
      <vt:lpstr>'INFORMACION PUBLICA 021'!Área_de_impresión</vt:lpstr>
      <vt:lpstr>'INFORMACION PUBLICA 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2025-05-07T15:48:21Z</cp:lastPrinted>
  <dcterms:created xsi:type="dcterms:W3CDTF">2014-02-20T21:51:04Z</dcterms:created>
  <dcterms:modified xsi:type="dcterms:W3CDTF">2026-02-10T17:07:55Z</dcterms:modified>
</cp:coreProperties>
</file>